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ПРОЕКТ 2024\Решение ххх-рс от хх.12.2023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расходов'!$G$35</definedName>
  </definedNames>
  <calcPr calcId="162913"/>
</workbook>
</file>

<file path=xl/calcChain.xml><?xml version="1.0" encoding="utf-8"?>
<calcChain xmlns="http://schemas.openxmlformats.org/spreadsheetml/2006/main">
  <c r="E27" i="1" l="1"/>
  <c r="E13" i="1" l="1"/>
  <c r="D13" i="1" l="1"/>
  <c r="F27" i="1"/>
  <c r="E32" i="1"/>
  <c r="F32" i="1"/>
  <c r="F13" i="1" l="1"/>
  <c r="D32" i="1" l="1"/>
  <c r="E30" i="1"/>
  <c r="F30" i="1"/>
  <c r="D30" i="1"/>
  <c r="F28" i="1"/>
  <c r="E28" i="1"/>
  <c r="D29" i="1"/>
  <c r="D27" i="1"/>
  <c r="F25" i="1" l="1"/>
  <c r="E25" i="1"/>
  <c r="D25" i="1"/>
  <c r="E21" i="1"/>
  <c r="F21" i="1"/>
  <c r="D22" i="1"/>
  <c r="D21" i="1" s="1"/>
  <c r="F18" i="1"/>
  <c r="E18" i="1"/>
  <c r="D19" i="1"/>
  <c r="D18" i="1" s="1"/>
  <c r="E17" i="1"/>
  <c r="E16" i="1" s="1"/>
  <c r="D17" i="1"/>
  <c r="D16" i="1" s="1"/>
  <c r="E15" i="1"/>
  <c r="F15" i="1"/>
  <c r="D15" i="1"/>
  <c r="E12" i="1"/>
  <c r="F12" i="1"/>
  <c r="D12" i="1"/>
  <c r="F16" i="1"/>
  <c r="F11" i="1" l="1"/>
  <c r="F35" i="1" s="1"/>
  <c r="E11" i="1"/>
  <c r="E35" i="1" s="1"/>
  <c r="D11" i="1"/>
  <c r="D35" i="1" s="1"/>
</calcChain>
</file>

<file path=xl/sharedStrings.xml><?xml version="1.0" encoding="utf-8"?>
<sst xmlns="http://schemas.openxmlformats.org/spreadsheetml/2006/main" count="90" uniqueCount="84">
  <si>
    <t>5</t>
  </si>
  <si>
    <t>1</t>
  </si>
  <si>
    <t>2</t>
  </si>
  <si>
    <t>3</t>
  </si>
  <si>
    <t>4</t>
  </si>
  <si>
    <t>6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</si>
  <si>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</si>
  <si>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</si>
  <si>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</si>
  <si>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</si>
  <si>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</si>
  <si>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</si>
  <si>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</si>
  <si>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</si>
  <si>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0100</t>
  </si>
  <si>
    <t>ОБЩЕГОСУДАРСТВЕННЫЕ ВОПРОСЫ</t>
  </si>
  <si>
    <t>0203</t>
  </si>
  <si>
    <t>Мобилизационная и вневойсковая подготовка</t>
  </si>
  <si>
    <t>0200</t>
  </si>
  <si>
    <t>НАЦИОНАЛЬНАЯ ОБОРОНА</t>
  </si>
  <si>
    <t>7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</si>
  <si>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</si>
  <si>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</si>
  <si>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8</t>
  </si>
  <si>
    <t>0314</t>
  </si>
  <si>
    <t>Другие вопросы в области национальной безопасности и правоохранительной деятельности</t>
  </si>
  <si>
    <t>9</t>
  </si>
  <si>
    <t>0300</t>
  </si>
  <si>
    <t>НАЦИОНАЛЬНАЯ БЕЗОПАСНОСТЬ И ПРАВООХРАНИТЕЛЬНАЯ ДЕЯТЕЛЬНОСТЬ</t>
  </si>
  <si>
    <t>10</t>
  </si>
  <si>
    <t>0406</t>
  </si>
  <si>
    <t>Водное хозяйство</t>
  </si>
  <si>
    <t>11</t>
  </si>
  <si>
    <t>0409</t>
  </si>
  <si>
    <t>Дорожное хозяйство (дорожные фонды)</t>
  </si>
  <si>
    <t>12</t>
  </si>
  <si>
    <t>0412</t>
  </si>
  <si>
    <t>Другие вопросы в области национальной экономики</t>
  </si>
  <si>
    <t>13</t>
  </si>
  <si>
    <t>0400</t>
  </si>
  <si>
    <t>НАЦИОНАЛЬНАЯ ЭКОНОМИКА</t>
  </si>
  <si>
    <t>14</t>
  </si>
  <si>
    <t>0502</t>
  </si>
  <si>
    <t>Коммунальное хозяйство</t>
  </si>
  <si>
    <t>15</t>
  </si>
  <si>
    <t>0503</t>
  </si>
  <si>
    <t>Благоустройство</t>
  </si>
  <si>
    <t>16</t>
  </si>
  <si>
    <t>0500</t>
  </si>
  <si>
    <t>ЖИЛИЩНО-КОММУНАЛЬНОЕ ХОЗЯЙСТВО</t>
  </si>
  <si>
    <t>17</t>
  </si>
  <si>
    <t>18</t>
  </si>
  <si>
    <t>19</t>
  </si>
  <si>
    <t>0801</t>
  </si>
  <si>
    <t>Культура</t>
  </si>
  <si>
    <t>20</t>
  </si>
  <si>
    <t>0800</t>
  </si>
  <si>
    <t>КУЛЬТУРА, КИНЕМАТОГРАФИЯ</t>
  </si>
  <si>
    <t>21</t>
  </si>
  <si>
    <t>1001</t>
  </si>
  <si>
    <t>Пенсионное обеспечение</t>
  </si>
  <si>
    <t>22</t>
  </si>
  <si>
    <t>1000</t>
  </si>
  <si>
    <t>СОЦИАЛЬНАЯ ПОЛИТИКА</t>
  </si>
  <si>
    <t>23</t>
  </si>
  <si>
    <t>1403</t>
  </si>
  <si>
    <t>Прочие межбюджетные трансферты общего характера</t>
  </si>
  <si>
    <t>24</t>
  </si>
  <si>
    <t>1400</t>
  </si>
  <si>
    <t>МЕЖБЮДЖЕТНЫЕ ТРАНСФЕРТЫ ОБЩЕГО ХАРАКТЕРА БЮДЖЕТАМ БЮДЖЕТНОЙ СИСТЕМЫ РОССИЙСКОЙ ФЕДЕРАЦИИ</t>
  </si>
  <si>
    <t>ВСЕГО:</t>
  </si>
  <si>
    <t>Приложение 3</t>
  </si>
  <si>
    <t>(рублей)</t>
  </si>
  <si>
    <t>№
 строки</t>
  </si>
  <si>
    <t>Наименование главных распорядителей и наименование показателей бюджетной классификации</t>
  </si>
  <si>
    <t>Раздел-подраздел</t>
  </si>
  <si>
    <t>Сумма на  2024 год</t>
  </si>
  <si>
    <t>Условно утвержденные</t>
  </si>
  <si>
    <t>Сумма на  2025 год</t>
  </si>
  <si>
    <t xml:space="preserve">к решению Лугавского </t>
  </si>
  <si>
    <t xml:space="preserve">             сельского Совета депутатов</t>
  </si>
  <si>
    <t xml:space="preserve">Распределение бюджетных ассигнований по разделам 
и подразделам бюджетной классификации расходов бюджетов Российской Федерации на 2024 год и плановый период 2025-2026 годов </t>
  </si>
  <si>
    <t>Сумма на  2026 год</t>
  </si>
  <si>
    <t>от хх.12.2023 № ххх-рс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</si>
</sst>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/>
    <xf numFmtId="49" fontId="2" fillId="0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/>
    <xf numFmtId="0" fontId="1" fillId="0" borderId="0" xfId="0" applyFont="1" applyBorder="1"/>
    <xf numFmtId="0" fontId="3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4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4" fontId="3" fillId="0" borderId="2" xfId="0" applyNumberFormat="1" applyFont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>
      <alignment horizontal="right" wrapText="1"/>
    </xf>
    <xf numFmtId="4" fontId="0" fillId="0" borderId="0" xfId="0" applyNumberFormat="1"/>
    <xf numFmtId="49" fontId="2" fillId="0" borderId="2" xfId="0" applyNumberFormat="1" applyFont="1" applyBorder="1" applyAlignment="1" applyProtection="1">
      <alignment horizontal="center" vertical="top" wrapText="1"/>
    </xf>
    <xf numFmtId="0" fontId="5" fillId="0" borderId="0" xfId="0" applyFont="1"/>
    <xf numFmtId="49" fontId="2" fillId="0" borderId="0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49" fontId="4" fillId="0" borderId="1" xfId="0" applyNumberFormat="1" applyFont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H32" sqref="H32"/>
    </sheetView>
  </sheetViews>
  <sheetFormatPr defaultRowHeight="12.75" customHeight="1" x14ac:dyDescent="0.2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2"/>
      <c r="B1" s="2"/>
      <c r="C1" s="25" t="s">
        <v>71</v>
      </c>
      <c r="D1" s="25"/>
      <c r="E1" s="25"/>
      <c r="F1" s="25"/>
    </row>
    <row r="2" spans="1:7" ht="15.75" x14ac:dyDescent="0.25">
      <c r="A2" s="2"/>
      <c r="B2" s="2"/>
      <c r="C2" s="25" t="s">
        <v>79</v>
      </c>
      <c r="D2" s="25"/>
      <c r="E2" s="25"/>
      <c r="F2" s="25"/>
    </row>
    <row r="3" spans="1:7" ht="12.75" customHeight="1" x14ac:dyDescent="0.25">
      <c r="A3" s="2"/>
      <c r="B3" s="2"/>
      <c r="C3" s="3"/>
      <c r="D3" s="29" t="s">
        <v>80</v>
      </c>
      <c r="E3" s="29"/>
      <c r="F3" s="29"/>
    </row>
    <row r="4" spans="1:7" ht="12.75" customHeight="1" x14ac:dyDescent="0.25">
      <c r="A4" s="2"/>
      <c r="B4" s="2"/>
      <c r="C4" s="21"/>
      <c r="D4" s="4"/>
      <c r="E4" s="29" t="s">
        <v>83</v>
      </c>
      <c r="F4" s="29"/>
    </row>
    <row r="5" spans="1:7" ht="12.75" customHeight="1" x14ac:dyDescent="0.25">
      <c r="A5" s="26"/>
      <c r="B5" s="26"/>
      <c r="C5" s="26"/>
      <c r="D5" s="26"/>
      <c r="E5" s="5"/>
      <c r="F5" s="2"/>
    </row>
    <row r="6" spans="1:7" ht="45.75" customHeight="1" x14ac:dyDescent="0.2">
      <c r="A6" s="28" t="s">
        <v>81</v>
      </c>
      <c r="B6" s="28"/>
      <c r="C6" s="28"/>
      <c r="D6" s="28"/>
      <c r="E6" s="28"/>
      <c r="F6" s="28"/>
    </row>
    <row r="7" spans="1:7" ht="15.75" x14ac:dyDescent="0.25">
      <c r="A7" s="6"/>
      <c r="B7" s="6"/>
      <c r="C7" s="6"/>
      <c r="D7" s="6"/>
      <c r="E7" s="5"/>
      <c r="F7" s="2"/>
    </row>
    <row r="8" spans="1:7" ht="15.75" x14ac:dyDescent="0.25">
      <c r="A8" s="27" t="s">
        <v>72</v>
      </c>
      <c r="B8" s="27"/>
      <c r="C8" s="27"/>
      <c r="D8" s="27"/>
      <c r="E8" s="27"/>
      <c r="F8" s="27"/>
    </row>
    <row r="9" spans="1:7" ht="63" x14ac:dyDescent="0.2">
      <c r="A9" s="7" t="s">
        <v>73</v>
      </c>
      <c r="B9" s="8" t="s">
        <v>74</v>
      </c>
      <c r="C9" s="9" t="s">
        <v>75</v>
      </c>
      <c r="D9" s="10" t="s">
        <v>76</v>
      </c>
      <c r="E9" s="10" t="s">
        <v>78</v>
      </c>
      <c r="F9" s="10" t="s">
        <v>82</v>
      </c>
      <c r="G9" s="1"/>
    </row>
    <row r="10" spans="1:7" ht="15.75" x14ac:dyDescent="0.2">
      <c r="A10" s="11" t="s">
        <v>1</v>
      </c>
      <c r="B10" s="11" t="s">
        <v>2</v>
      </c>
      <c r="C10" s="11" t="s">
        <v>3</v>
      </c>
      <c r="D10" s="11" t="s">
        <v>4</v>
      </c>
      <c r="E10" s="11" t="s">
        <v>0</v>
      </c>
      <c r="F10" s="11" t="s">
        <v>5</v>
      </c>
      <c r="G10" s="1"/>
    </row>
    <row r="11" spans="1:7" ht="31.5" x14ac:dyDescent="0.2">
      <c r="A11" s="18" t="s">
        <v>1</v>
      </c>
      <c r="B11" s="19" t="s">
        <v>15</v>
      </c>
      <c r="C11" s="18" t="s">
        <v>14</v>
      </c>
      <c r="D11" s="20">
        <f>SUM(D12:D15)</f>
        <v>5081571</v>
      </c>
      <c r="E11" s="20">
        <f>SUM(E12:E15)</f>
        <v>4680595</v>
      </c>
      <c r="F11" s="20">
        <f>SUM(F12:F15)</f>
        <v>4665621</v>
      </c>
    </row>
    <row r="12" spans="1:7" ht="63" x14ac:dyDescent="0.2">
      <c r="A12" s="12" t="s">
        <v>2</v>
      </c>
      <c r="B12" s="13" t="s">
        <v>7</v>
      </c>
      <c r="C12" s="12" t="s">
        <v>6</v>
      </c>
      <c r="D12" s="14">
        <f>833587+251743</f>
        <v>1085330</v>
      </c>
      <c r="E12" s="14">
        <f t="shared" ref="E12:F12" si="0">833587+251743</f>
        <v>1085330</v>
      </c>
      <c r="F12" s="14">
        <f t="shared" si="0"/>
        <v>1085330</v>
      </c>
    </row>
    <row r="13" spans="1:7" ht="94.5" x14ac:dyDescent="0.2">
      <c r="A13" s="12" t="s">
        <v>3</v>
      </c>
      <c r="B13" s="13" t="s">
        <v>9</v>
      </c>
      <c r="C13" s="12" t="s">
        <v>8</v>
      </c>
      <c r="D13" s="14">
        <f>2033496+2000+5000+614116+40000+25000+257709+13040+45200+3000+514562+155398+203346+61410+27</f>
        <v>3973304</v>
      </c>
      <c r="E13" s="14">
        <f>2033496+614116+514562+155398+203346+61410</f>
        <v>3582328</v>
      </c>
      <c r="F13" s="14">
        <f>2021996+610642+514562+155398+203346+61410</f>
        <v>3567354</v>
      </c>
    </row>
    <row r="14" spans="1:7" ht="15.75" x14ac:dyDescent="0.2">
      <c r="A14" s="12" t="s">
        <v>4</v>
      </c>
      <c r="B14" s="13" t="s">
        <v>11</v>
      </c>
      <c r="C14" s="12" t="s">
        <v>10</v>
      </c>
      <c r="D14" s="14">
        <v>10000</v>
      </c>
      <c r="E14" s="14">
        <v>0</v>
      </c>
      <c r="F14" s="14">
        <v>0</v>
      </c>
    </row>
    <row r="15" spans="1:7" ht="15.75" x14ac:dyDescent="0.2">
      <c r="A15" s="12" t="s">
        <v>0</v>
      </c>
      <c r="B15" s="13" t="s">
        <v>13</v>
      </c>
      <c r="C15" s="12" t="s">
        <v>12</v>
      </c>
      <c r="D15" s="14">
        <f>2137+6313+1906+2581</f>
        <v>12937</v>
      </c>
      <c r="E15" s="14">
        <f t="shared" ref="E15:F15" si="1">2137+6313+1906+2581</f>
        <v>12937</v>
      </c>
      <c r="F15" s="14">
        <f t="shared" si="1"/>
        <v>12937</v>
      </c>
    </row>
    <row r="16" spans="1:7" ht="15.75" x14ac:dyDescent="0.2">
      <c r="A16" s="18" t="s">
        <v>5</v>
      </c>
      <c r="B16" s="19" t="s">
        <v>19</v>
      </c>
      <c r="C16" s="18" t="s">
        <v>18</v>
      </c>
      <c r="D16" s="20">
        <f>D17</f>
        <v>213826</v>
      </c>
      <c r="E16" s="20">
        <f>E17</f>
        <v>222356</v>
      </c>
      <c r="F16" s="20">
        <f>F17</f>
        <v>0</v>
      </c>
    </row>
    <row r="17" spans="1:6" ht="31.5" x14ac:dyDescent="0.2">
      <c r="A17" s="12" t="s">
        <v>20</v>
      </c>
      <c r="B17" s="13" t="s">
        <v>17</v>
      </c>
      <c r="C17" s="12" t="s">
        <v>16</v>
      </c>
      <c r="D17" s="14">
        <f>147783+44630+5080+8600+3100+1833+2800</f>
        <v>213826</v>
      </c>
      <c r="E17" s="14">
        <f>147783+44630+5900+8600+6200+3643+5600</f>
        <v>222356</v>
      </c>
      <c r="F17" s="14">
        <v>0</v>
      </c>
    </row>
    <row r="18" spans="1:6" ht="63" x14ac:dyDescent="0.2">
      <c r="A18" s="18" t="s">
        <v>23</v>
      </c>
      <c r="B18" s="19" t="s">
        <v>28</v>
      </c>
      <c r="C18" s="18" t="s">
        <v>27</v>
      </c>
      <c r="D18" s="20">
        <f>SUM(D19:D20)</f>
        <v>95200</v>
      </c>
      <c r="E18" s="20">
        <f>SUM(E19:E20)</f>
        <v>0</v>
      </c>
      <c r="F18" s="20">
        <f>SUM(F19:F20)</f>
        <v>0</v>
      </c>
    </row>
    <row r="19" spans="1:6" ht="63" x14ac:dyDescent="0.2">
      <c r="A19" s="12" t="s">
        <v>26</v>
      </c>
      <c r="B19" s="13" t="s">
        <v>22</v>
      </c>
      <c r="C19" s="12" t="s">
        <v>21</v>
      </c>
      <c r="D19" s="14">
        <f>21000+11000+39200+19000</f>
        <v>90200</v>
      </c>
      <c r="E19" s="14">
        <v>0</v>
      </c>
      <c r="F19" s="14">
        <v>0</v>
      </c>
    </row>
    <row r="20" spans="1:6" ht="47.25" x14ac:dyDescent="0.2">
      <c r="A20" s="12" t="s">
        <v>29</v>
      </c>
      <c r="B20" s="13" t="s">
        <v>25</v>
      </c>
      <c r="C20" s="12" t="s">
        <v>24</v>
      </c>
      <c r="D20" s="14">
        <v>5000</v>
      </c>
      <c r="E20" s="14">
        <v>0</v>
      </c>
      <c r="F20" s="14">
        <v>0</v>
      </c>
    </row>
    <row r="21" spans="1:6" ht="15.75" x14ac:dyDescent="0.2">
      <c r="A21" s="18" t="s">
        <v>32</v>
      </c>
      <c r="B21" s="19" t="s">
        <v>40</v>
      </c>
      <c r="C21" s="18" t="s">
        <v>39</v>
      </c>
      <c r="D21" s="20">
        <f>SUM(D22:D24)</f>
        <v>870400</v>
      </c>
      <c r="E21" s="20">
        <f>SUM(E22:E24)</f>
        <v>438500</v>
      </c>
      <c r="F21" s="20">
        <f>SUM(F22:F24)</f>
        <v>442800</v>
      </c>
    </row>
    <row r="22" spans="1:6" ht="15.75" x14ac:dyDescent="0.2">
      <c r="A22" s="12" t="s">
        <v>35</v>
      </c>
      <c r="B22" s="13" t="s">
        <v>31</v>
      </c>
      <c r="C22" s="12" t="s">
        <v>30</v>
      </c>
      <c r="D22" s="14">
        <f>20000+46400</f>
        <v>66400</v>
      </c>
      <c r="E22" s="14">
        <v>0</v>
      </c>
      <c r="F22" s="14">
        <v>0</v>
      </c>
    </row>
    <row r="23" spans="1:6" ht="31.5" x14ac:dyDescent="0.2">
      <c r="A23" s="12" t="s">
        <v>38</v>
      </c>
      <c r="B23" s="13" t="s">
        <v>34</v>
      </c>
      <c r="C23" s="12" t="s">
        <v>33</v>
      </c>
      <c r="D23" s="14">
        <v>774000</v>
      </c>
      <c r="E23" s="14">
        <v>438500</v>
      </c>
      <c r="F23" s="14">
        <v>442800</v>
      </c>
    </row>
    <row r="24" spans="1:6" ht="31.5" x14ac:dyDescent="0.2">
      <c r="A24" s="12" t="s">
        <v>41</v>
      </c>
      <c r="B24" s="13" t="s">
        <v>37</v>
      </c>
      <c r="C24" s="12" t="s">
        <v>36</v>
      </c>
      <c r="D24" s="14">
        <v>30000</v>
      </c>
      <c r="E24" s="14">
        <v>0</v>
      </c>
      <c r="F24" s="14">
        <v>0</v>
      </c>
    </row>
    <row r="25" spans="1:6" ht="31.5" x14ac:dyDescent="0.2">
      <c r="A25" s="18" t="s">
        <v>44</v>
      </c>
      <c r="B25" s="19" t="s">
        <v>49</v>
      </c>
      <c r="C25" s="18" t="s">
        <v>48</v>
      </c>
      <c r="D25" s="20">
        <f>SUM(D26:D27)</f>
        <v>1932702</v>
      </c>
      <c r="E25" s="20">
        <f>SUM(E26:E27)</f>
        <v>1850898</v>
      </c>
      <c r="F25" s="20">
        <f>SUM(F26:F27)</f>
        <v>1715948</v>
      </c>
    </row>
    <row r="26" spans="1:6" ht="15.75" x14ac:dyDescent="0.2">
      <c r="A26" s="12" t="s">
        <v>47</v>
      </c>
      <c r="B26" s="13" t="s">
        <v>43</v>
      </c>
      <c r="C26" s="12" t="s">
        <v>42</v>
      </c>
      <c r="D26" s="14">
        <v>5000</v>
      </c>
      <c r="E26" s="14">
        <v>5000</v>
      </c>
      <c r="F26" s="14">
        <v>0</v>
      </c>
    </row>
    <row r="27" spans="1:6" ht="15.75" x14ac:dyDescent="0.2">
      <c r="A27" s="12" t="s">
        <v>50</v>
      </c>
      <c r="B27" s="13" t="s">
        <v>46</v>
      </c>
      <c r="C27" s="12" t="s">
        <v>45</v>
      </c>
      <c r="D27" s="14">
        <f>10000+400000+12000+1097851+331551+50000+15000+5600+700+5000</f>
        <v>1927702</v>
      </c>
      <c r="E27" s="14">
        <f>400000+12000+1097851+331551+4496</f>
        <v>1845898</v>
      </c>
      <c r="F27" s="14">
        <f>370000+1033734+312187+27</f>
        <v>1715948</v>
      </c>
    </row>
    <row r="28" spans="1:6" ht="15.75" x14ac:dyDescent="0.2">
      <c r="A28" s="18" t="s">
        <v>51</v>
      </c>
      <c r="B28" s="19" t="s">
        <v>57</v>
      </c>
      <c r="C28" s="18" t="s">
        <v>56</v>
      </c>
      <c r="D28" s="20">
        <v>15000</v>
      </c>
      <c r="E28" s="20">
        <f>SUM(E29)</f>
        <v>0</v>
      </c>
      <c r="F28" s="20">
        <f>SUM(F29)</f>
        <v>0</v>
      </c>
    </row>
    <row r="29" spans="1:6" s="24" customFormat="1" ht="15.75" x14ac:dyDescent="0.2">
      <c r="A29" s="23" t="s">
        <v>52</v>
      </c>
      <c r="B29" s="13" t="s">
        <v>54</v>
      </c>
      <c r="C29" s="12" t="s">
        <v>53</v>
      </c>
      <c r="D29" s="14">
        <f>3000+7000+5000</f>
        <v>15000</v>
      </c>
      <c r="E29" s="14">
        <v>0</v>
      </c>
      <c r="F29" s="14">
        <v>0</v>
      </c>
    </row>
    <row r="30" spans="1:6" ht="15.75" x14ac:dyDescent="0.2">
      <c r="A30" s="18" t="s">
        <v>55</v>
      </c>
      <c r="B30" s="19" t="s">
        <v>63</v>
      </c>
      <c r="C30" s="18" t="s">
        <v>62</v>
      </c>
      <c r="D30" s="20">
        <f>SUM(D31)</f>
        <v>48000</v>
      </c>
      <c r="E30" s="20">
        <f>SUM(E31)</f>
        <v>48000</v>
      </c>
      <c r="F30" s="20">
        <f>SUM(F31)</f>
        <v>48000</v>
      </c>
    </row>
    <row r="31" spans="1:6" s="24" customFormat="1" ht="15.75" x14ac:dyDescent="0.2">
      <c r="A31" s="23" t="s">
        <v>58</v>
      </c>
      <c r="B31" s="13" t="s">
        <v>60</v>
      </c>
      <c r="C31" s="12" t="s">
        <v>59</v>
      </c>
      <c r="D31" s="14">
        <v>48000</v>
      </c>
      <c r="E31" s="14">
        <v>48000</v>
      </c>
      <c r="F31" s="14">
        <v>48000</v>
      </c>
    </row>
    <row r="32" spans="1:6" ht="78.75" x14ac:dyDescent="0.2">
      <c r="A32" s="18" t="s">
        <v>61</v>
      </c>
      <c r="B32" s="19" t="s">
        <v>69</v>
      </c>
      <c r="C32" s="18" t="s">
        <v>68</v>
      </c>
      <c r="D32" s="20">
        <f>SUM(D33)</f>
        <v>641925</v>
      </c>
      <c r="E32" s="20">
        <f>SUM(E33)</f>
        <v>641925</v>
      </c>
      <c r="F32" s="20">
        <f>SUM(F33)</f>
        <v>641925</v>
      </c>
    </row>
    <row r="33" spans="1:6" s="24" customFormat="1" ht="31.5" x14ac:dyDescent="0.2">
      <c r="A33" s="23" t="s">
        <v>64</v>
      </c>
      <c r="B33" s="13" t="s">
        <v>66</v>
      </c>
      <c r="C33" s="12" t="s">
        <v>65</v>
      </c>
      <c r="D33" s="14">
        <v>641925</v>
      </c>
      <c r="E33" s="14">
        <v>641925</v>
      </c>
      <c r="F33" s="14">
        <v>641925</v>
      </c>
    </row>
    <row r="34" spans="1:6" ht="15.75" x14ac:dyDescent="0.2">
      <c r="A34" s="18" t="s">
        <v>67</v>
      </c>
      <c r="B34" s="19" t="s">
        <v>77</v>
      </c>
      <c r="C34" s="18"/>
      <c r="D34" s="20">
        <v>0</v>
      </c>
      <c r="E34" s="30">
        <v>196132</v>
      </c>
      <c r="F34" s="20">
        <v>394921</v>
      </c>
    </row>
    <row r="35" spans="1:6" ht="15.75" x14ac:dyDescent="0.25">
      <c r="A35" s="18"/>
      <c r="B35" s="16" t="s">
        <v>70</v>
      </c>
      <c r="C35" s="15"/>
      <c r="D35" s="17">
        <f>D34+D32+D30+D28+D25+D21+D18+D16+D11</f>
        <v>8898624</v>
      </c>
      <c r="E35" s="17">
        <f>E34+E32+E30+E28+E25+E21+E18+E16+E11</f>
        <v>8078406</v>
      </c>
      <c r="F35" s="17">
        <f>F34+F32+F30+F28+F25+F21+F18+F16+F11</f>
        <v>7909215</v>
      </c>
    </row>
    <row r="37" spans="1:6" ht="12.75" customHeight="1" x14ac:dyDescent="0.2">
      <c r="E37" s="22"/>
      <c r="F37" s="22"/>
    </row>
  </sheetData>
  <mergeCells count="7">
    <mergeCell ref="C1:F1"/>
    <mergeCell ref="C2:F2"/>
    <mergeCell ref="A5:D5"/>
    <mergeCell ref="A8:F8"/>
    <mergeCell ref="A6:F6"/>
    <mergeCell ref="D3:F3"/>
    <mergeCell ref="E4:F4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rep:2.55.0.44</dc:description>
  <cp:lastModifiedBy>user</cp:lastModifiedBy>
  <cp:lastPrinted>2022-11-14T07:22:29Z</cp:lastPrinted>
  <dcterms:created xsi:type="dcterms:W3CDTF">2022-11-14T02:02:34Z</dcterms:created>
  <dcterms:modified xsi:type="dcterms:W3CDTF">2023-11-14T02:36:02Z</dcterms:modified>
</cp:coreProperties>
</file>